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3 Annual Meeting/"/>
    </mc:Choice>
  </mc:AlternateContent>
  <xr:revisionPtr revIDLastSave="1" documentId="8_{DA65E625-17C5-4846-9481-550F13DCAFFB}" xr6:coauthVersionLast="47" xr6:coauthVersionMax="47" xr10:uidLastSave="{0194D150-8F20-42E4-97F2-B739B6C2069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78" i="1"/>
  <c r="I70" i="1"/>
  <c r="I58" i="1"/>
  <c r="I30" i="1"/>
  <c r="I72" i="1" s="1"/>
  <c r="I18" i="1"/>
  <c r="G18" i="1"/>
  <c r="G30" i="1"/>
  <c r="G58" i="1"/>
  <c r="G70" i="1"/>
  <c r="G78" i="1"/>
  <c r="G84" i="1"/>
  <c r="I73" i="1" l="1"/>
  <c r="I85" i="1" s="1"/>
  <c r="G72" i="1"/>
  <c r="G73" i="1" s="1"/>
  <c r="G85" i="1" s="1"/>
  <c r="K58" i="1" l="1"/>
  <c r="K18" i="1"/>
  <c r="K70" i="1" l="1"/>
  <c r="K30" i="1"/>
  <c r="K84" i="1"/>
  <c r="J84" i="1"/>
  <c r="K78" i="1"/>
  <c r="K72" i="1" l="1"/>
  <c r="K73" i="1" s="1"/>
  <c r="K85" i="1" s="1"/>
</calcChain>
</file>

<file path=xl/sharedStrings.xml><?xml version="1.0" encoding="utf-8"?>
<sst xmlns="http://schemas.openxmlformats.org/spreadsheetml/2006/main" count="137" uniqueCount="136">
  <si>
    <t>Winfield Arms Condominium Association</t>
  </si>
  <si>
    <t>Actual</t>
  </si>
  <si>
    <t>Ordinary Income/Expense</t>
  </si>
  <si>
    <t>Income</t>
  </si>
  <si>
    <t>INCOME</t>
  </si>
  <si>
    <t>5106</t>
  </si>
  <si>
    <t>Alley Parking</t>
  </si>
  <si>
    <t>5119</t>
  </si>
  <si>
    <t>Remodel  fee</t>
  </si>
  <si>
    <t>Total INCOME</t>
  </si>
  <si>
    <t>Expense</t>
  </si>
  <si>
    <t>ADMINISTRATION</t>
  </si>
  <si>
    <t>6100 · Management Fees</t>
  </si>
  <si>
    <t>6280 · Bookkeeping</t>
  </si>
  <si>
    <t>6500 · Insurance</t>
  </si>
  <si>
    <t>Total ADMINISTRATION</t>
  </si>
  <si>
    <t>6570 · Misc.Admin.</t>
  </si>
  <si>
    <t>MAINTENANCE</t>
  </si>
  <si>
    <t>6722</t>
  </si>
  <si>
    <t>Daily maintenance/repair</t>
  </si>
  <si>
    <t>6723</t>
  </si>
  <si>
    <t>Misc maintenance</t>
  </si>
  <si>
    <t>6726</t>
  </si>
  <si>
    <t>6727</t>
  </si>
  <si>
    <t>6728</t>
  </si>
  <si>
    <t>6737</t>
  </si>
  <si>
    <t>Irrigation</t>
  </si>
  <si>
    <t>6738</t>
  </si>
  <si>
    <t>Total Maintenance</t>
  </si>
  <si>
    <t>UTILITY</t>
  </si>
  <si>
    <t>Telephone</t>
  </si>
  <si>
    <t>Total Utilities</t>
  </si>
  <si>
    <t>TOTAL EXPENSES</t>
  </si>
  <si>
    <t xml:space="preserve">Net operating income </t>
  </si>
  <si>
    <t>Other Income</t>
  </si>
  <si>
    <t>8000 · CAPITAL INCOME</t>
  </si>
  <si>
    <t>Total Other Income</t>
  </si>
  <si>
    <t>Other Expense</t>
  </si>
  <si>
    <t>7000 · CAPITAL EXPENSES</t>
  </si>
  <si>
    <t>Total Other Expense</t>
  </si>
  <si>
    <t>6777</t>
  </si>
  <si>
    <t>Painting</t>
  </si>
  <si>
    <t>Roof</t>
  </si>
  <si>
    <t>6730</t>
  </si>
  <si>
    <t>Hot Tub</t>
  </si>
  <si>
    <t>6735</t>
  </si>
  <si>
    <t>6740</t>
  </si>
  <si>
    <t>Garage</t>
  </si>
  <si>
    <t>Wi-Fi Network Maintenance</t>
  </si>
  <si>
    <t>6745</t>
  </si>
  <si>
    <t>6750</t>
  </si>
  <si>
    <t xml:space="preserve">6770 </t>
  </si>
  <si>
    <t>6775</t>
  </si>
  <si>
    <t>6780</t>
  </si>
  <si>
    <t>Gas</t>
  </si>
  <si>
    <t>Electricity</t>
  </si>
  <si>
    <t>Sewer</t>
  </si>
  <si>
    <t>Trash Removal</t>
  </si>
  <si>
    <t>Water</t>
  </si>
  <si>
    <t>6930</t>
  </si>
  <si>
    <t>6935</t>
  </si>
  <si>
    <t>6940</t>
  </si>
  <si>
    <t>6945</t>
  </si>
  <si>
    <t>6955</t>
  </si>
  <si>
    <t xml:space="preserve">6965 </t>
  </si>
  <si>
    <t xml:space="preserve">6972 </t>
  </si>
  <si>
    <t>7010</t>
  </si>
  <si>
    <t xml:space="preserve">8010 </t>
  </si>
  <si>
    <t>Reserve Assessment</t>
  </si>
  <si>
    <t>Net Income</t>
  </si>
  <si>
    <t>6962</t>
  </si>
  <si>
    <t>AT&amp;T LTE Failover</t>
  </si>
  <si>
    <t>6963</t>
  </si>
  <si>
    <t>MSP Network Maintenance</t>
  </si>
  <si>
    <t>Camera Maintenance &amp; Support</t>
  </si>
  <si>
    <t>Monitoring - ProGuard</t>
  </si>
  <si>
    <t>Budget</t>
  </si>
  <si>
    <t>6560 · Legal &amp; Audit</t>
  </si>
  <si>
    <t>Alley / Snow Plowing</t>
  </si>
  <si>
    <t>Snow Shoveling &amp; Scraping</t>
  </si>
  <si>
    <t>6200 · Board Expense</t>
  </si>
  <si>
    <t>6300 · Postage/Office Supplies/Zoom</t>
  </si>
  <si>
    <t>Heating &amp; Hot Water</t>
  </si>
  <si>
    <t>Landscaping &amp; Lawn Mowing</t>
  </si>
  <si>
    <t>Grounds care</t>
  </si>
  <si>
    <t>Building &amp; Cleaning Supplies</t>
  </si>
  <si>
    <t xml:space="preserve">6778    </t>
  </si>
  <si>
    <t>Fire Supression Annual T&amp;I</t>
  </si>
  <si>
    <t>Xfinity Internet monthly fee</t>
  </si>
  <si>
    <t>6781</t>
  </si>
  <si>
    <t>6779</t>
  </si>
  <si>
    <t>6787</t>
  </si>
  <si>
    <t>6789</t>
  </si>
  <si>
    <t xml:space="preserve">SP Units 9/10 Leak </t>
  </si>
  <si>
    <t xml:space="preserve">6790  </t>
  </si>
  <si>
    <t xml:space="preserve">6285 · Website </t>
  </si>
  <si>
    <t>6736</t>
  </si>
  <si>
    <t>Trees</t>
  </si>
  <si>
    <t>6720</t>
  </si>
  <si>
    <t>General Maintenance &amp; Repair</t>
  </si>
  <si>
    <t>5100</t>
  </si>
  <si>
    <t>Operating Assessment</t>
  </si>
  <si>
    <t>5105</t>
  </si>
  <si>
    <t>Garage Parking</t>
  </si>
  <si>
    <t>5110</t>
  </si>
  <si>
    <t>Late Fees</t>
  </si>
  <si>
    <t>5115</t>
  </si>
  <si>
    <t>Interest</t>
  </si>
  <si>
    <t>5118</t>
  </si>
  <si>
    <t>Violation Fines</t>
  </si>
  <si>
    <t>5120</t>
  </si>
  <si>
    <t>Laundry Rooms</t>
  </si>
  <si>
    <t>Fire Extinguishers</t>
  </si>
  <si>
    <t>Plumbing/Sewer</t>
  </si>
  <si>
    <t>5130</t>
  </si>
  <si>
    <t>Previous Year Operating Deficit</t>
  </si>
  <si>
    <t>6791</t>
  </si>
  <si>
    <t>SP Bear Proof Trash Area</t>
  </si>
  <si>
    <t>Laundry Machines &amp; Room</t>
  </si>
  <si>
    <t>SP Leak Unit 12,1,2,</t>
  </si>
  <si>
    <t>*new garage door</t>
  </si>
  <si>
    <t>*paint south side possibly north side</t>
  </si>
  <si>
    <t>1</t>
  </si>
  <si>
    <t>2</t>
  </si>
  <si>
    <t>4</t>
  </si>
  <si>
    <t>3</t>
  </si>
  <si>
    <t>*includes roof snow removal</t>
  </si>
  <si>
    <t>*includes gas leak in BBQ area, sidewalk repair per City &amp; bear dumpster installation</t>
  </si>
  <si>
    <t>5</t>
  </si>
  <si>
    <t>*cleaning dryer vents &amp; window cleaning X2</t>
  </si>
  <si>
    <t>2022 Q4 Cap reserves</t>
  </si>
  <si>
    <t>2023 Q1 Cap reserves</t>
  </si>
  <si>
    <t xml:space="preserve"> Budget v Actual 2023 and Approved Budget 2024</t>
  </si>
  <si>
    <t>7080</t>
  </si>
  <si>
    <t>Garge door motor and remotes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</si>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</sst>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#,##0.00;\-#,##0.00"/>
    <numFmt numFmtId="166" formatCode="&quot;$&quot;#,##0.00"/>
  </numFmts>
  <fonts count="8" x14ac:knownFonts="1">
    <font>
      <sz val="12"/>
      <color theme="1"/>
      <name val="Calibri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/>
    <xf numFmtId="49" fontId="1" fillId="0" borderId="0" xfId="0" applyNumberFormat="1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vertical="center"/>
    </xf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1" fillId="0" borderId="4" xfId="0" applyNumberFormat="1" applyFont="1" applyBorder="1" applyAlignment="1">
      <alignment vertical="center"/>
    </xf>
    <xf numFmtId="43" fontId="2" fillId="0" borderId="2" xfId="0" applyNumberFormat="1" applyFont="1" applyBorder="1"/>
    <xf numFmtId="0" fontId="5" fillId="0" borderId="0" xfId="0" applyFont="1"/>
    <xf numFmtId="43" fontId="1" fillId="0" borderId="0" xfId="0" applyNumberFormat="1" applyFont="1"/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3" fontId="2" fillId="0" borderId="0" xfId="0" applyNumberFormat="1" applyFont="1"/>
    <xf numFmtId="43" fontId="6" fillId="0" borderId="0" xfId="0" applyNumberFormat="1" applyFont="1" applyAlignment="1">
      <alignment vertical="center"/>
    </xf>
    <xf numFmtId="166" fontId="2" fillId="0" borderId="0" xfId="0" applyNumberFormat="1" applyFont="1"/>
    <xf numFmtId="166" fontId="1" fillId="0" borderId="0" xfId="0" applyNumberFormat="1" applyFont="1"/>
    <xf numFmtId="44" fontId="5" fillId="0" borderId="0" xfId="0" applyNumberFormat="1" applyFont="1"/>
    <xf numFmtId="43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/>
    <xf numFmtId="43" fontId="1" fillId="0" borderId="2" xfId="0" applyNumberFormat="1" applyFont="1" applyBorder="1"/>
    <xf numFmtId="43" fontId="2" fillId="0" borderId="3" xfId="0" applyNumberFormat="1" applyFont="1" applyBorder="1" applyAlignment="1">
      <alignment vertical="center"/>
    </xf>
    <xf numFmtId="43" fontId="4" fillId="0" borderId="0" xfId="0" applyNumberFormat="1" applyFont="1"/>
    <xf numFmtId="0" fontId="3" fillId="0" borderId="0" xfId="0" applyFont="1"/>
    <xf numFmtId="0" fontId="7" fillId="0" borderId="0" xfId="0" applyFont="1"/>
    <xf numFmtId="2" fontId="4" fillId="0" borderId="0" xfId="0" applyNumberFormat="1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/>
    <xf numFmtId="49" fontId="2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0"/>
  <sheetViews>
    <sheetView tabSelected="1" topLeftCell="A8" workbookViewId="0">
      <selection activeCell="K37" sqref="K37"/>
    </sheetView>
  </sheetViews>
  <sheetFormatPr defaultColWidth="11.25" defaultRowHeight="15" customHeight="1" outlineLevelRow="2" x14ac:dyDescent="0.25"/>
  <cols>
    <col min="1" max="4" width="3.625" style="18" customWidth="1"/>
    <col min="5" max="5" width="5.5" style="18" customWidth="1"/>
    <col min="6" max="6" width="26.125" style="18" customWidth="1"/>
    <col min="7" max="7" width="14.5" style="18" customWidth="1"/>
    <col min="8" max="8" width="1.25" style="18" customWidth="1"/>
    <col min="9" max="9" width="11" style="18" customWidth="1"/>
    <col min="10" max="10" width="2.125" style="18" customWidth="1"/>
    <col min="11" max="11" width="11" style="18" customWidth="1"/>
    <col min="12" max="12" width="11.25" style="18" customWidth="1"/>
    <col min="13" max="26" width="8" style="18" customWidth="1"/>
    <col min="27" max="16384" width="11.25" style="18"/>
  </cols>
  <sheetData>
    <row r="1" spans="1:26" ht="18.9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8.95" customHeight="1" x14ac:dyDescent="0.25">
      <c r="A2" s="43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8.9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3.25" customHeight="1" x14ac:dyDescent="0.25">
      <c r="A4" s="1"/>
      <c r="B4" s="1"/>
      <c r="C4" s="1"/>
      <c r="D4" s="1"/>
      <c r="E4" s="1"/>
      <c r="F4" s="38"/>
      <c r="G4" s="3" t="s">
        <v>1</v>
      </c>
      <c r="H4" s="3"/>
      <c r="I4" s="3" t="s">
        <v>76</v>
      </c>
      <c r="J4" s="3"/>
      <c r="K4" s="3" t="s">
        <v>135</v>
      </c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thickBot="1" x14ac:dyDescent="0.3">
      <c r="A5" s="1"/>
      <c r="B5" s="1"/>
      <c r="C5" s="1"/>
      <c r="D5" s="1"/>
      <c r="E5" s="1"/>
      <c r="F5" s="1"/>
      <c r="G5" s="40">
        <v>2023</v>
      </c>
      <c r="H5" s="1"/>
      <c r="I5" s="40">
        <v>2023</v>
      </c>
      <c r="J5" s="1"/>
      <c r="K5" s="40">
        <v>2024</v>
      </c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4" t="s">
        <v>2</v>
      </c>
      <c r="B6" s="4"/>
      <c r="C6" s="4"/>
      <c r="D6" s="4"/>
      <c r="E6" s="4"/>
      <c r="F6" s="4"/>
      <c r="G6" s="20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25">
      <c r="A7" s="4"/>
      <c r="B7" s="4"/>
      <c r="C7" s="4" t="s">
        <v>3</v>
      </c>
      <c r="D7" s="4"/>
      <c r="E7" s="4"/>
      <c r="F7" s="4"/>
      <c r="G7" s="5"/>
      <c r="H7" s="19"/>
      <c r="I7" s="6"/>
      <c r="J7" s="1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 x14ac:dyDescent="0.25">
      <c r="A8" s="4"/>
      <c r="B8" s="4"/>
      <c r="C8" s="4"/>
      <c r="D8" s="4" t="s">
        <v>4</v>
      </c>
      <c r="E8" s="4"/>
      <c r="F8" s="4"/>
      <c r="G8" s="7"/>
      <c r="H8" s="19"/>
      <c r="I8" s="7"/>
      <c r="J8" s="19"/>
      <c r="K8" s="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outlineLevel="1" x14ac:dyDescent="0.25">
      <c r="A9" s="4"/>
      <c r="B9" s="4"/>
      <c r="C9" s="4"/>
      <c r="D9" s="4"/>
      <c r="E9" s="4" t="s">
        <v>100</v>
      </c>
      <c r="F9" s="4" t="s">
        <v>101</v>
      </c>
      <c r="G9" s="7">
        <v>112103.9</v>
      </c>
      <c r="H9" s="19"/>
      <c r="I9" s="7">
        <v>114138</v>
      </c>
      <c r="J9" s="19"/>
      <c r="K9" s="7">
        <v>120000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outlineLevel="1" x14ac:dyDescent="0.25">
      <c r="A10" s="4"/>
      <c r="B10" s="4"/>
      <c r="C10" s="4"/>
      <c r="D10" s="4"/>
      <c r="E10" s="4" t="s">
        <v>102</v>
      </c>
      <c r="F10" s="4" t="s">
        <v>103</v>
      </c>
      <c r="G10" s="7">
        <v>2100</v>
      </c>
      <c r="H10" s="19"/>
      <c r="I10" s="7">
        <v>2400</v>
      </c>
      <c r="J10" s="19"/>
      <c r="K10" s="7">
        <v>2400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outlineLevel="1" x14ac:dyDescent="0.25">
      <c r="A11" s="4"/>
      <c r="B11" s="4"/>
      <c r="C11" s="4"/>
      <c r="D11" s="4"/>
      <c r="E11" s="4" t="s">
        <v>5</v>
      </c>
      <c r="F11" s="4" t="s">
        <v>6</v>
      </c>
      <c r="G11" s="7">
        <v>2400</v>
      </c>
      <c r="H11" s="19"/>
      <c r="I11" s="7">
        <v>2400</v>
      </c>
      <c r="J11" s="19"/>
      <c r="K11" s="7">
        <v>2400</v>
      </c>
      <c r="L11" s="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outlineLevel="1" x14ac:dyDescent="0.25">
      <c r="A12" s="4"/>
      <c r="B12" s="4"/>
      <c r="C12" s="4"/>
      <c r="D12" s="4"/>
      <c r="E12" s="4" t="s">
        <v>104</v>
      </c>
      <c r="F12" s="4" t="s">
        <v>105</v>
      </c>
      <c r="G12" s="7">
        <v>275</v>
      </c>
      <c r="H12" s="19"/>
      <c r="I12" s="7">
        <v>0</v>
      </c>
      <c r="J12" s="19"/>
      <c r="K12" s="7">
        <v>0</v>
      </c>
      <c r="L12" s="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outlineLevel="1" x14ac:dyDescent="0.25">
      <c r="A13" s="4"/>
      <c r="B13" s="4"/>
      <c r="C13" s="4"/>
      <c r="D13" s="4"/>
      <c r="E13" s="4" t="s">
        <v>106</v>
      </c>
      <c r="F13" s="4" t="s">
        <v>107</v>
      </c>
      <c r="G13" s="7">
        <v>222.2</v>
      </c>
      <c r="H13" s="19"/>
      <c r="I13" s="7">
        <v>0</v>
      </c>
      <c r="J13" s="19"/>
      <c r="K13" s="7"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 outlineLevel="1" x14ac:dyDescent="0.25">
      <c r="A14" s="4"/>
      <c r="B14" s="4"/>
      <c r="C14" s="4"/>
      <c r="D14" s="4"/>
      <c r="E14" s="4" t="s">
        <v>108</v>
      </c>
      <c r="F14" s="4" t="s">
        <v>109</v>
      </c>
      <c r="G14" s="7">
        <v>0</v>
      </c>
      <c r="H14" s="19"/>
      <c r="I14" s="7"/>
      <c r="J14" s="19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 outlineLevel="1" x14ac:dyDescent="0.25">
      <c r="A15" s="4"/>
      <c r="B15" s="4"/>
      <c r="C15" s="4"/>
      <c r="D15" s="4"/>
      <c r="E15" s="4" t="s">
        <v>7</v>
      </c>
      <c r="F15" s="4" t="s">
        <v>8</v>
      </c>
      <c r="G15" s="7">
        <v>0</v>
      </c>
      <c r="H15" s="19"/>
      <c r="I15" s="7"/>
      <c r="J15" s="19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outlineLevel="1" x14ac:dyDescent="0.25">
      <c r="A16" s="4"/>
      <c r="B16" s="4"/>
      <c r="C16" s="9"/>
      <c r="D16" s="4"/>
      <c r="E16" s="4" t="s">
        <v>110</v>
      </c>
      <c r="F16" s="4" t="s">
        <v>111</v>
      </c>
      <c r="G16" s="7">
        <v>5898.78</v>
      </c>
      <c r="H16" s="19"/>
      <c r="I16" s="7">
        <v>8000</v>
      </c>
      <c r="J16" s="19"/>
      <c r="K16" s="7">
        <v>6500</v>
      </c>
      <c r="L16" s="8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 outlineLevel="1" thickBot="1" x14ac:dyDescent="0.3">
      <c r="A17" s="4"/>
      <c r="B17" s="4"/>
      <c r="C17" s="9"/>
      <c r="D17" s="4"/>
      <c r="E17" s="4" t="s">
        <v>114</v>
      </c>
      <c r="F17" s="4" t="s">
        <v>115</v>
      </c>
      <c r="G17" s="21"/>
      <c r="H17" s="19"/>
      <c r="I17" s="21">
        <v>-10870.14</v>
      </c>
      <c r="J17" s="19"/>
      <c r="K17" s="21">
        <v>0</v>
      </c>
      <c r="L17" s="8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thickTop="1" thickBot="1" x14ac:dyDescent="0.3">
      <c r="A18" s="10"/>
      <c r="B18" s="10"/>
      <c r="C18" s="10"/>
      <c r="D18" s="10" t="s">
        <v>9</v>
      </c>
      <c r="E18" s="10"/>
      <c r="F18" s="10"/>
      <c r="G18" s="22">
        <f>SUM(G9:G16)</f>
        <v>122999.87999999999</v>
      </c>
      <c r="H18" s="23"/>
      <c r="I18" s="22">
        <f>SUM(I9:I17)</f>
        <v>116067.86</v>
      </c>
      <c r="J18" s="23"/>
      <c r="K18" s="22">
        <f>SUM(K9:K17)</f>
        <v>131300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11"/>
      <c r="B19" s="11"/>
      <c r="C19" s="11"/>
      <c r="D19" s="11"/>
      <c r="E19" s="11"/>
      <c r="F19" s="11"/>
      <c r="G19" s="24"/>
      <c r="I19" s="24"/>
      <c r="K19" s="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12"/>
      <c r="B20" s="12"/>
      <c r="C20" s="12" t="s">
        <v>10</v>
      </c>
      <c r="D20" s="12"/>
      <c r="E20" s="12"/>
      <c r="F20" s="12"/>
      <c r="G20" s="25"/>
      <c r="H20" s="26"/>
      <c r="I20" s="25"/>
      <c r="J20" s="26"/>
      <c r="K20" s="25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23" customFormat="1" ht="18" customHeight="1" x14ac:dyDescent="0.25">
      <c r="A21" s="12"/>
      <c r="B21" s="12"/>
      <c r="C21" s="12"/>
      <c r="D21" s="12" t="s">
        <v>11</v>
      </c>
      <c r="E21" s="12"/>
      <c r="F21" s="12"/>
      <c r="G21" s="25"/>
      <c r="H21" s="26"/>
      <c r="I21" s="25"/>
      <c r="J21" s="26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customHeight="1" outlineLevel="2" x14ac:dyDescent="0.25">
      <c r="A22" s="4"/>
      <c r="B22" s="4"/>
      <c r="C22" s="4"/>
      <c r="D22" s="4"/>
      <c r="E22" s="4" t="s">
        <v>12</v>
      </c>
      <c r="F22" s="4"/>
      <c r="G22" s="7">
        <v>12000</v>
      </c>
      <c r="H22" s="19"/>
      <c r="I22" s="7">
        <v>12000</v>
      </c>
      <c r="J22" s="19"/>
      <c r="K22" s="7">
        <v>12600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outlineLevel="2" x14ac:dyDescent="0.25">
      <c r="A23" s="4"/>
      <c r="B23" s="4"/>
      <c r="C23" s="4"/>
      <c r="D23" s="4"/>
      <c r="E23" s="4" t="s">
        <v>80</v>
      </c>
      <c r="F23" s="4"/>
      <c r="G23" s="7">
        <v>0</v>
      </c>
      <c r="H23" s="19"/>
      <c r="I23" s="7">
        <v>230</v>
      </c>
      <c r="J23" s="19"/>
      <c r="K23" s="7"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outlineLevel="2" x14ac:dyDescent="0.25">
      <c r="A24" s="4"/>
      <c r="B24" s="4"/>
      <c r="C24" s="4"/>
      <c r="D24" s="4"/>
      <c r="E24" s="4" t="s">
        <v>13</v>
      </c>
      <c r="F24" s="4"/>
      <c r="G24" s="7">
        <v>1800</v>
      </c>
      <c r="H24" s="19"/>
      <c r="I24" s="7">
        <v>1800</v>
      </c>
      <c r="J24" s="19"/>
      <c r="K24" s="7">
        <v>1800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 outlineLevel="2" x14ac:dyDescent="0.25">
      <c r="A25" s="4"/>
      <c r="B25" s="4"/>
      <c r="C25" s="4"/>
      <c r="D25" s="4"/>
      <c r="E25" s="4" t="s">
        <v>95</v>
      </c>
      <c r="F25" s="4"/>
      <c r="G25" s="7">
        <v>0</v>
      </c>
      <c r="H25" s="19"/>
      <c r="I25" s="7">
        <v>2000</v>
      </c>
      <c r="J25" s="19"/>
      <c r="K25" s="7">
        <v>2000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 outlineLevel="2" x14ac:dyDescent="0.25">
      <c r="A26" s="4"/>
      <c r="B26" s="4"/>
      <c r="C26" s="4"/>
      <c r="D26" s="4"/>
      <c r="E26" s="4" t="s">
        <v>81</v>
      </c>
      <c r="F26" s="4"/>
      <c r="G26" s="7">
        <v>300</v>
      </c>
      <c r="H26" s="19"/>
      <c r="I26" s="7">
        <v>300</v>
      </c>
      <c r="J26" s="19"/>
      <c r="K26" s="7">
        <v>300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 outlineLevel="2" x14ac:dyDescent="0.25">
      <c r="A27" s="4"/>
      <c r="B27" s="9"/>
      <c r="C27" s="4"/>
      <c r="D27" s="4"/>
      <c r="E27" s="4" t="s">
        <v>14</v>
      </c>
      <c r="F27" s="4"/>
      <c r="G27" s="7">
        <v>20580.2</v>
      </c>
      <c r="H27" s="19"/>
      <c r="I27" s="7">
        <v>15751.07</v>
      </c>
      <c r="J27" s="19"/>
      <c r="K27" s="7">
        <v>22000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outlineLevel="2" x14ac:dyDescent="0.25">
      <c r="A28" s="4"/>
      <c r="B28" s="9"/>
      <c r="C28" s="4"/>
      <c r="D28" s="4"/>
      <c r="E28" s="4" t="s">
        <v>77</v>
      </c>
      <c r="F28" s="4"/>
      <c r="G28" s="7">
        <v>75</v>
      </c>
      <c r="H28" s="19"/>
      <c r="I28" s="7">
        <v>1000</v>
      </c>
      <c r="J28" s="19"/>
      <c r="K28" s="7">
        <v>500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outlineLevel="2" thickBot="1" x14ac:dyDescent="0.3">
      <c r="A29" s="11"/>
      <c r="B29" s="11"/>
      <c r="C29" s="11"/>
      <c r="D29" s="11"/>
      <c r="E29" s="4" t="s">
        <v>16</v>
      </c>
      <c r="F29" s="11"/>
      <c r="G29" s="21">
        <v>346</v>
      </c>
      <c r="I29" s="21">
        <v>500</v>
      </c>
      <c r="K29" s="21">
        <v>350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outlineLevel="1" thickTop="1" x14ac:dyDescent="0.25">
      <c r="A30" s="12"/>
      <c r="B30" s="12"/>
      <c r="C30" s="12"/>
      <c r="D30" s="10" t="s">
        <v>15</v>
      </c>
      <c r="E30" s="10"/>
      <c r="F30" s="12"/>
      <c r="G30" s="27">
        <f>SUM(G22:G29)</f>
        <v>35101.199999999997</v>
      </c>
      <c r="H30" s="26"/>
      <c r="I30" s="27">
        <f>SUM(I22:I29)</f>
        <v>33581.07</v>
      </c>
      <c r="J30" s="26"/>
      <c r="K30" s="27">
        <f>SUM(K22:K29)</f>
        <v>39550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customHeight="1" outlineLevel="1" x14ac:dyDescent="0.25">
      <c r="A31" s="12"/>
      <c r="B31" s="12"/>
      <c r="C31" s="12"/>
      <c r="D31" s="10"/>
      <c r="E31" s="10"/>
      <c r="F31" s="12"/>
      <c r="G31" s="27"/>
      <c r="H31" s="26"/>
      <c r="I31" s="27"/>
      <c r="J31" s="26"/>
      <c r="K31" s="2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customHeight="1" outlineLevel="2" x14ac:dyDescent="0.25">
      <c r="A32" s="4"/>
      <c r="B32" s="4"/>
      <c r="C32" s="4"/>
      <c r="D32" s="4" t="s">
        <v>17</v>
      </c>
      <c r="E32" s="4"/>
      <c r="F32" s="4"/>
      <c r="G32" s="7"/>
      <c r="H32" s="19"/>
      <c r="I32" s="7"/>
      <c r="J32" s="19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outlineLevel="2" x14ac:dyDescent="0.25">
      <c r="A33" s="4"/>
      <c r="B33" s="9"/>
      <c r="C33" s="9"/>
      <c r="D33" s="9" t="s">
        <v>124</v>
      </c>
      <c r="E33" s="4" t="s">
        <v>98</v>
      </c>
      <c r="F33" s="4" t="s">
        <v>99</v>
      </c>
      <c r="G33" s="24">
        <v>6137.5</v>
      </c>
      <c r="H33" s="19"/>
      <c r="I33" s="7">
        <v>6000</v>
      </c>
      <c r="J33" s="19"/>
      <c r="K33" s="7">
        <v>6200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outlineLevel="2" x14ac:dyDescent="0.25">
      <c r="A34" s="4"/>
      <c r="B34" s="4"/>
      <c r="C34" s="9"/>
      <c r="D34" s="4"/>
      <c r="E34" s="4" t="s">
        <v>18</v>
      </c>
      <c r="F34" s="4" t="s">
        <v>19</v>
      </c>
      <c r="G34" s="24">
        <v>10253</v>
      </c>
      <c r="H34" s="19"/>
      <c r="I34" s="7">
        <v>7500</v>
      </c>
      <c r="J34" s="19"/>
      <c r="K34" s="7">
        <v>10500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 outlineLevel="2" x14ac:dyDescent="0.25">
      <c r="A35" s="4"/>
      <c r="B35" s="4"/>
      <c r="C35" s="4"/>
      <c r="D35" s="9" t="s">
        <v>128</v>
      </c>
      <c r="E35" s="4" t="s">
        <v>20</v>
      </c>
      <c r="F35" s="4" t="s">
        <v>21</v>
      </c>
      <c r="G35" s="24">
        <v>1530</v>
      </c>
      <c r="H35" s="19"/>
      <c r="I35" s="7">
        <v>1000</v>
      </c>
      <c r="J35" s="19"/>
      <c r="K35" s="7">
        <v>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 outlineLevel="2" x14ac:dyDescent="0.25">
      <c r="A36" s="4"/>
      <c r="B36" s="4"/>
      <c r="C36" s="4"/>
      <c r="D36" s="9" t="s">
        <v>122</v>
      </c>
      <c r="E36" s="4" t="s">
        <v>22</v>
      </c>
      <c r="F36" s="4" t="s">
        <v>41</v>
      </c>
      <c r="G36" s="7">
        <v>0</v>
      </c>
      <c r="H36" s="19"/>
      <c r="I36" s="28">
        <v>0</v>
      </c>
      <c r="J36" s="19"/>
      <c r="K36" s="28">
        <v>4000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 outlineLevel="2" x14ac:dyDescent="0.25">
      <c r="A37" s="4"/>
      <c r="B37" s="4"/>
      <c r="C37" s="4"/>
      <c r="D37" s="9" t="s">
        <v>125</v>
      </c>
      <c r="E37" s="4" t="s">
        <v>23</v>
      </c>
      <c r="F37" s="4" t="s">
        <v>42</v>
      </c>
      <c r="G37" s="7">
        <v>882.5</v>
      </c>
      <c r="H37" s="19"/>
      <c r="I37" s="7">
        <v>700</v>
      </c>
      <c r="J37" s="19"/>
      <c r="K37" s="7">
        <v>800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outlineLevel="2" x14ac:dyDescent="0.25">
      <c r="A38" s="4"/>
      <c r="B38" s="4"/>
      <c r="C38" s="4"/>
      <c r="D38" s="9"/>
      <c r="E38" s="4" t="s">
        <v>24</v>
      </c>
      <c r="F38" s="4" t="s">
        <v>82</v>
      </c>
      <c r="G38" s="7">
        <v>2220.65</v>
      </c>
      <c r="H38" s="19"/>
      <c r="I38" s="7">
        <v>2200</v>
      </c>
      <c r="J38" s="19"/>
      <c r="K38" s="7">
        <v>1000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outlineLevel="2" x14ac:dyDescent="0.25">
      <c r="A39" s="4"/>
      <c r="B39" s="4"/>
      <c r="C39" s="4"/>
      <c r="D39" s="4"/>
      <c r="E39" s="4" t="s">
        <v>43</v>
      </c>
      <c r="F39" s="4" t="s">
        <v>44</v>
      </c>
      <c r="G39" s="7">
        <v>334.72</v>
      </c>
      <c r="H39" s="19"/>
      <c r="I39" s="7">
        <v>1100</v>
      </c>
      <c r="J39" s="19"/>
      <c r="K39" s="7">
        <v>500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 outlineLevel="2" x14ac:dyDescent="0.25">
      <c r="A40" s="4"/>
      <c r="B40" s="4"/>
      <c r="C40" s="4"/>
      <c r="D40" s="4"/>
      <c r="E40" s="4" t="s">
        <v>45</v>
      </c>
      <c r="F40" s="4" t="s">
        <v>83</v>
      </c>
      <c r="G40" s="7">
        <v>4945</v>
      </c>
      <c r="H40" s="19"/>
      <c r="I40" s="7">
        <v>3500</v>
      </c>
      <c r="J40" s="19"/>
      <c r="K40" s="7">
        <v>5100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 outlineLevel="2" x14ac:dyDescent="0.25">
      <c r="A41" s="4"/>
      <c r="B41" s="4"/>
      <c r="C41" s="4"/>
      <c r="D41" s="9"/>
      <c r="E41" s="4" t="s">
        <v>96</v>
      </c>
      <c r="F41" s="4" t="s">
        <v>97</v>
      </c>
      <c r="G41" s="7">
        <v>0</v>
      </c>
      <c r="H41" s="19"/>
      <c r="I41" s="7">
        <v>700</v>
      </c>
      <c r="J41" s="19"/>
      <c r="K41" s="7">
        <v>500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 outlineLevel="2" x14ac:dyDescent="0.25">
      <c r="A42" s="4"/>
      <c r="B42" s="9"/>
      <c r="C42" s="9"/>
      <c r="D42" s="4"/>
      <c r="E42" s="4" t="s">
        <v>25</v>
      </c>
      <c r="F42" s="4" t="s">
        <v>26</v>
      </c>
      <c r="G42" s="7">
        <v>570</v>
      </c>
      <c r="H42" s="19"/>
      <c r="I42" s="7">
        <v>500</v>
      </c>
      <c r="J42" s="19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 outlineLevel="2" x14ac:dyDescent="0.25">
      <c r="A43" s="4"/>
      <c r="B43" s="9"/>
      <c r="C43" s="9"/>
      <c r="D43" s="4"/>
      <c r="E43" s="4" t="s">
        <v>27</v>
      </c>
      <c r="F43" s="4" t="s">
        <v>84</v>
      </c>
      <c r="G43" s="7">
        <v>0</v>
      </c>
      <c r="H43" s="19"/>
      <c r="I43" s="7">
        <v>500</v>
      </c>
      <c r="J43" s="19"/>
      <c r="K43" s="7">
        <v>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 outlineLevel="2" x14ac:dyDescent="0.25">
      <c r="A44" s="4"/>
      <c r="B44" s="9"/>
      <c r="C44" s="9"/>
      <c r="D44" s="9" t="s">
        <v>123</v>
      </c>
      <c r="E44" s="4" t="s">
        <v>46</v>
      </c>
      <c r="F44" s="4" t="s">
        <v>47</v>
      </c>
      <c r="G44" s="7">
        <v>929.01</v>
      </c>
      <c r="H44" s="19"/>
      <c r="I44" s="7">
        <v>400</v>
      </c>
      <c r="J44" s="19"/>
      <c r="K44" s="7">
        <v>500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" customHeight="1" outlineLevel="2" x14ac:dyDescent="0.25">
      <c r="A45" s="4"/>
      <c r="B45" s="4"/>
      <c r="C45" s="9"/>
      <c r="D45" s="4"/>
      <c r="E45" s="4" t="s">
        <v>49</v>
      </c>
      <c r="F45" s="4" t="s">
        <v>78</v>
      </c>
      <c r="G45" s="7">
        <v>1080</v>
      </c>
      <c r="H45" s="19"/>
      <c r="I45" s="7">
        <v>1400</v>
      </c>
      <c r="J45" s="19"/>
      <c r="K45" s="7">
        <v>1200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 outlineLevel="2" x14ac:dyDescent="0.25">
      <c r="A46" s="4"/>
      <c r="B46" s="4"/>
      <c r="C46" s="4"/>
      <c r="D46" s="9"/>
      <c r="E46" s="4" t="s">
        <v>50</v>
      </c>
      <c r="F46" s="4" t="s">
        <v>118</v>
      </c>
      <c r="G46" s="7">
        <v>680.5</v>
      </c>
      <c r="H46" s="19"/>
      <c r="I46" s="7">
        <v>300</v>
      </c>
      <c r="J46" s="19"/>
      <c r="K46" s="7">
        <v>300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 outlineLevel="2" x14ac:dyDescent="0.25">
      <c r="A47" s="4"/>
      <c r="B47" s="4"/>
      <c r="C47" s="9"/>
      <c r="D47" s="4"/>
      <c r="E47" s="4" t="s">
        <v>51</v>
      </c>
      <c r="F47" s="4" t="s">
        <v>85</v>
      </c>
      <c r="G47" s="7">
        <v>221.44</v>
      </c>
      <c r="H47" s="19"/>
      <c r="I47" s="7">
        <v>350</v>
      </c>
      <c r="J47" s="19"/>
      <c r="K47" s="7">
        <v>350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outlineLevel="2" x14ac:dyDescent="0.25">
      <c r="A48" s="11"/>
      <c r="B48" s="14"/>
      <c r="C48" s="11"/>
      <c r="D48" s="4"/>
      <c r="E48" s="4" t="s">
        <v>52</v>
      </c>
      <c r="F48" s="11" t="s">
        <v>79</v>
      </c>
      <c r="G48" s="7">
        <v>4566.5</v>
      </c>
      <c r="I48" s="7">
        <v>5500</v>
      </c>
      <c r="K48" s="7">
        <v>4800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outlineLevel="2" x14ac:dyDescent="0.25">
      <c r="A49" s="11"/>
      <c r="B49" s="14"/>
      <c r="C49" s="11"/>
      <c r="D49" s="9"/>
      <c r="E49" s="4" t="s">
        <v>40</v>
      </c>
      <c r="F49" s="11" t="s">
        <v>113</v>
      </c>
      <c r="G49" s="7">
        <v>1247.5</v>
      </c>
      <c r="I49" s="7">
        <v>1500</v>
      </c>
      <c r="K49" s="7">
        <v>1000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outlineLevel="2" x14ac:dyDescent="0.25">
      <c r="A50" s="4"/>
      <c r="B50" s="4"/>
      <c r="C50" s="4"/>
      <c r="D50" s="6"/>
      <c r="E50" s="4" t="s">
        <v>86</v>
      </c>
      <c r="F50" s="4" t="s">
        <v>87</v>
      </c>
      <c r="G50" s="7">
        <v>453.45</v>
      </c>
      <c r="H50" s="19"/>
      <c r="I50" s="39">
        <v>550</v>
      </c>
      <c r="J50" s="19"/>
      <c r="K50" s="39">
        <v>500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 outlineLevel="2" x14ac:dyDescent="0.25">
      <c r="A51" s="11"/>
      <c r="B51" s="11"/>
      <c r="C51" s="11"/>
      <c r="D51" s="4"/>
      <c r="E51" s="4" t="s">
        <v>90</v>
      </c>
      <c r="F51" s="4" t="s">
        <v>75</v>
      </c>
      <c r="G51" s="7">
        <v>760.85</v>
      </c>
      <c r="I51" s="7">
        <v>900</v>
      </c>
      <c r="K51" s="7">
        <v>900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outlineLevel="2" x14ac:dyDescent="0.25">
      <c r="A52" s="4"/>
      <c r="B52" s="4"/>
      <c r="C52" s="4"/>
      <c r="D52" s="11"/>
      <c r="E52" s="4" t="s">
        <v>53</v>
      </c>
      <c r="F52" s="4" t="s">
        <v>48</v>
      </c>
      <c r="G52" s="7">
        <v>0</v>
      </c>
      <c r="H52" s="19"/>
      <c r="I52" s="7">
        <v>120</v>
      </c>
      <c r="J52" s="19"/>
      <c r="K52" s="7">
        <v>120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 outlineLevel="2" x14ac:dyDescent="0.25">
      <c r="A53" s="4"/>
      <c r="B53" s="4"/>
      <c r="C53" s="4"/>
      <c r="D53" s="4"/>
      <c r="E53" s="4" t="s">
        <v>89</v>
      </c>
      <c r="F53" s="4" t="s">
        <v>74</v>
      </c>
      <c r="G53" s="7">
        <v>433.64</v>
      </c>
      <c r="H53" s="19"/>
      <c r="I53" s="7">
        <v>300</v>
      </c>
      <c r="J53" s="19"/>
      <c r="K53" s="7">
        <v>300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 outlineLevel="2" x14ac:dyDescent="0.25">
      <c r="A54" s="4"/>
      <c r="B54" s="4"/>
      <c r="C54" s="4"/>
      <c r="D54" s="4"/>
      <c r="E54" s="4" t="s">
        <v>91</v>
      </c>
      <c r="F54" s="4" t="s">
        <v>112</v>
      </c>
      <c r="G54" s="7">
        <v>470</v>
      </c>
      <c r="H54" s="19"/>
      <c r="I54" s="7">
        <v>720</v>
      </c>
      <c r="J54" s="19"/>
      <c r="K54" s="7">
        <v>470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 outlineLevel="2" x14ac:dyDescent="0.25">
      <c r="A55" s="4"/>
      <c r="B55" s="4"/>
      <c r="C55" s="4"/>
      <c r="D55" s="9"/>
      <c r="E55" s="4" t="s">
        <v>92</v>
      </c>
      <c r="F55" s="4" t="s">
        <v>93</v>
      </c>
      <c r="G55" s="7">
        <v>1907.5</v>
      </c>
      <c r="H55" s="19"/>
      <c r="I55" s="7"/>
      <c r="J55" s="19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 outlineLevel="2" x14ac:dyDescent="0.25">
      <c r="A56" s="4"/>
      <c r="B56" s="4"/>
      <c r="C56" s="4"/>
      <c r="D56" s="14"/>
      <c r="E56" s="4" t="s">
        <v>94</v>
      </c>
      <c r="F56" s="4" t="s">
        <v>119</v>
      </c>
      <c r="G56" s="7">
        <v>7655.32</v>
      </c>
      <c r="H56" s="19"/>
      <c r="I56" s="7"/>
      <c r="J56" s="19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 outlineLevel="2" thickBot="1" x14ac:dyDescent="0.3">
      <c r="A57" s="4"/>
      <c r="B57" s="4"/>
      <c r="C57" s="4"/>
      <c r="D57" s="14"/>
      <c r="E57" s="4" t="s">
        <v>116</v>
      </c>
      <c r="F57" s="4" t="s">
        <v>117</v>
      </c>
      <c r="G57" s="21"/>
      <c r="H57" s="19"/>
      <c r="I57" s="21">
        <v>1500</v>
      </c>
      <c r="J57" s="19"/>
      <c r="K57" s="21">
        <v>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 outlineLevel="1" thickTop="1" x14ac:dyDescent="0.25">
      <c r="A58" s="12"/>
      <c r="B58" s="12"/>
      <c r="C58" s="12"/>
      <c r="D58" s="46" t="s">
        <v>28</v>
      </c>
      <c r="E58" s="46"/>
      <c r="F58" s="46"/>
      <c r="G58" s="29">
        <f>SUM(G33:H57)</f>
        <v>47279.079999999994</v>
      </c>
      <c r="H58" s="26"/>
      <c r="I58" s="29">
        <f>SUM(I33:J57)</f>
        <v>37240</v>
      </c>
      <c r="J58" s="26"/>
      <c r="K58" s="29">
        <f>SUM(K33:L57)</f>
        <v>39040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" customHeight="1" outlineLevel="1" x14ac:dyDescent="0.25">
      <c r="A59" s="12"/>
      <c r="B59" s="12"/>
      <c r="C59" s="12"/>
      <c r="D59" s="11"/>
      <c r="E59" s="10"/>
      <c r="F59" s="12"/>
      <c r="G59" s="30"/>
      <c r="H59" s="26"/>
      <c r="I59" s="27"/>
      <c r="J59" s="26"/>
      <c r="K59" s="27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s="23" customFormat="1" ht="18" customHeight="1" outlineLevel="1" x14ac:dyDescent="0.25">
      <c r="A60" s="12"/>
      <c r="B60" s="12"/>
      <c r="C60" s="12"/>
      <c r="D60" s="12" t="s">
        <v>29</v>
      </c>
      <c r="E60" s="12"/>
      <c r="F60" s="12"/>
      <c r="G60" s="25"/>
      <c r="H60" s="26"/>
      <c r="I60" s="25"/>
      <c r="J60" s="26"/>
      <c r="K60" s="25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" customHeight="1" outlineLevel="2" x14ac:dyDescent="0.25">
      <c r="A61" s="4"/>
      <c r="B61" s="4"/>
      <c r="C61" s="4"/>
      <c r="D61" s="4"/>
      <c r="E61" s="4" t="s">
        <v>59</v>
      </c>
      <c r="F61" s="4" t="s">
        <v>54</v>
      </c>
      <c r="G61" s="7">
        <v>10736.42</v>
      </c>
      <c r="H61" s="19"/>
      <c r="I61" s="7">
        <v>11300</v>
      </c>
      <c r="J61" s="19"/>
      <c r="K61" s="7">
        <v>11955.98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 outlineLevel="2" x14ac:dyDescent="0.25">
      <c r="A62" s="4"/>
      <c r="B62" s="4"/>
      <c r="C62" s="4"/>
      <c r="D62" s="4"/>
      <c r="E62" s="4" t="s">
        <v>60</v>
      </c>
      <c r="F62" s="4" t="s">
        <v>55</v>
      </c>
      <c r="G62" s="7">
        <v>15106.39</v>
      </c>
      <c r="H62" s="19"/>
      <c r="I62" s="7">
        <v>13200</v>
      </c>
      <c r="J62" s="19"/>
      <c r="K62" s="7">
        <v>15106.39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 outlineLevel="2" x14ac:dyDescent="0.25">
      <c r="A63" s="4"/>
      <c r="B63" s="4"/>
      <c r="C63" s="4"/>
      <c r="D63" s="4"/>
      <c r="E63" s="4" t="s">
        <v>61</v>
      </c>
      <c r="F63" s="4" t="s">
        <v>56</v>
      </c>
      <c r="G63" s="7">
        <v>7724.76</v>
      </c>
      <c r="H63" s="19"/>
      <c r="I63" s="7">
        <v>7550</v>
      </c>
      <c r="J63" s="19"/>
      <c r="K63" s="7">
        <v>7724.76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 outlineLevel="2" x14ac:dyDescent="0.25">
      <c r="A64" s="4"/>
      <c r="B64" s="4"/>
      <c r="C64" s="4"/>
      <c r="D64" s="4"/>
      <c r="E64" s="4" t="s">
        <v>62</v>
      </c>
      <c r="F64" s="4" t="s">
        <v>57</v>
      </c>
      <c r="G64" s="7">
        <v>4293.18</v>
      </c>
      <c r="H64" s="19"/>
      <c r="I64" s="7">
        <v>3800</v>
      </c>
      <c r="J64" s="19"/>
      <c r="K64" s="7">
        <v>4293.18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 outlineLevel="2" x14ac:dyDescent="0.25">
      <c r="A65" s="4"/>
      <c r="B65" s="4"/>
      <c r="C65" s="4"/>
      <c r="D65" s="4"/>
      <c r="E65" s="4" t="s">
        <v>63</v>
      </c>
      <c r="F65" s="4" t="s">
        <v>58</v>
      </c>
      <c r="G65" s="7">
        <v>5132.91</v>
      </c>
      <c r="H65" s="19"/>
      <c r="I65" s="7">
        <v>4775</v>
      </c>
      <c r="J65" s="19"/>
      <c r="K65" s="7">
        <v>5132.91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 outlineLevel="2" x14ac:dyDescent="0.25">
      <c r="A66" s="4"/>
      <c r="B66" s="4"/>
      <c r="C66" s="4"/>
      <c r="D66" s="4"/>
      <c r="E66" s="4" t="s">
        <v>70</v>
      </c>
      <c r="F66" s="4" t="s">
        <v>71</v>
      </c>
      <c r="G66" s="7">
        <v>390</v>
      </c>
      <c r="H66" s="19"/>
      <c r="I66" s="7">
        <v>360</v>
      </c>
      <c r="J66" s="19"/>
      <c r="K66" s="7">
        <v>360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 outlineLevel="2" x14ac:dyDescent="0.25">
      <c r="A67" s="4"/>
      <c r="B67" s="4"/>
      <c r="C67" s="4"/>
      <c r="D67" s="4"/>
      <c r="E67" s="4" t="s">
        <v>72</v>
      </c>
      <c r="F67" s="4" t="s">
        <v>73</v>
      </c>
      <c r="G67" s="7">
        <v>2860</v>
      </c>
      <c r="H67" s="19"/>
      <c r="I67" s="7">
        <v>3120</v>
      </c>
      <c r="J67" s="19"/>
      <c r="K67" s="7">
        <v>3120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 outlineLevel="2" x14ac:dyDescent="0.25">
      <c r="A68" s="4"/>
      <c r="B68" s="4"/>
      <c r="C68" s="4"/>
      <c r="D68" s="4"/>
      <c r="E68" s="4" t="s">
        <v>64</v>
      </c>
      <c r="F68" s="4" t="s">
        <v>88</v>
      </c>
      <c r="G68" s="7">
        <v>4581.12</v>
      </c>
      <c r="H68" s="19"/>
      <c r="I68" s="7">
        <v>4581.12</v>
      </c>
      <c r="J68" s="19"/>
      <c r="K68" s="7">
        <v>4581.12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 outlineLevel="2" thickBot="1" x14ac:dyDescent="0.3">
      <c r="A69" s="4"/>
      <c r="B69" s="4"/>
      <c r="C69" s="4"/>
      <c r="D69" s="4"/>
      <c r="E69" s="4" t="s">
        <v>65</v>
      </c>
      <c r="F69" s="4" t="s">
        <v>30</v>
      </c>
      <c r="G69" s="21">
        <v>675.85</v>
      </c>
      <c r="H69" s="19"/>
      <c r="I69" s="21">
        <v>595</v>
      </c>
      <c r="J69" s="19"/>
      <c r="K69" s="21">
        <v>675.41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 outlineLevel="1" thickTop="1" x14ac:dyDescent="0.25">
      <c r="A70" s="15"/>
      <c r="B70" s="15"/>
      <c r="C70" s="15"/>
      <c r="D70" s="47" t="s">
        <v>31</v>
      </c>
      <c r="E70" s="47"/>
      <c r="F70" s="47"/>
      <c r="G70" s="15">
        <f>SUM(G61:G69)</f>
        <v>51500.630000000005</v>
      </c>
      <c r="H70" s="31"/>
      <c r="I70" s="31">
        <f>SUM(I61:I69)</f>
        <v>49281.120000000003</v>
      </c>
      <c r="J70" s="16"/>
      <c r="K70" s="31">
        <f>SUM(K61:K69)</f>
        <v>52949.750000000007</v>
      </c>
      <c r="L70" s="16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" customHeight="1" outlineLevel="1" x14ac:dyDescent="0.25">
      <c r="A71" s="10"/>
      <c r="B71" s="10"/>
      <c r="C71" s="10"/>
      <c r="D71" s="10"/>
      <c r="E71" s="12"/>
      <c r="F71" s="12"/>
      <c r="G71" s="17"/>
      <c r="H71" s="23"/>
      <c r="I71" s="23"/>
      <c r="J71" s="25"/>
      <c r="K71" s="23"/>
      <c r="L71" s="2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10"/>
      <c r="B72" s="10" t="s">
        <v>32</v>
      </c>
      <c r="C72" s="10"/>
      <c r="D72" s="10"/>
      <c r="E72" s="10"/>
      <c r="F72" s="10"/>
      <c r="G72" s="32">
        <f>G30+G58+G70</f>
        <v>133880.91</v>
      </c>
      <c r="H72" s="23"/>
      <c r="I72" s="32">
        <f>I30+I58+I70</f>
        <v>120102.19</v>
      </c>
      <c r="J72" s="23"/>
      <c r="K72" s="32">
        <f>K30+K58+K70</f>
        <v>131539.75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12"/>
      <c r="B73" s="12"/>
      <c r="C73" s="12"/>
      <c r="D73" s="10"/>
      <c r="E73" s="10"/>
      <c r="F73" s="12" t="s">
        <v>33</v>
      </c>
      <c r="G73" s="33">
        <f>SUM(G18-G72)</f>
        <v>-10881.030000000013</v>
      </c>
      <c r="H73" s="26"/>
      <c r="I73" s="33">
        <f>SUM(I18-I72)</f>
        <v>-4034.3300000000017</v>
      </c>
      <c r="J73" s="26"/>
      <c r="K73" s="33">
        <f>SUM(K18-K72)</f>
        <v>-239.75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" customHeight="1" thickBot="1" x14ac:dyDescent="0.3">
      <c r="A74" s="4"/>
      <c r="B74" s="4"/>
      <c r="C74" s="4"/>
      <c r="D74" s="4"/>
      <c r="E74" s="4"/>
      <c r="F74" s="4"/>
      <c r="G74" s="34"/>
      <c r="H74" s="19"/>
      <c r="I74" s="34"/>
      <c r="J74" s="19"/>
      <c r="K74" s="3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 thickBot="1" x14ac:dyDescent="0.3">
      <c r="A75" s="4"/>
      <c r="B75" s="4" t="s">
        <v>34</v>
      </c>
      <c r="C75" s="4"/>
      <c r="D75" s="4"/>
      <c r="E75" s="4"/>
      <c r="F75" s="4"/>
      <c r="G75" s="34"/>
      <c r="H75" s="19"/>
      <c r="I75" s="34"/>
      <c r="J75" s="19"/>
      <c r="K75" s="34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 x14ac:dyDescent="0.25">
      <c r="A76" s="4"/>
      <c r="B76" s="4"/>
      <c r="C76" s="4" t="s">
        <v>35</v>
      </c>
      <c r="D76" s="4"/>
      <c r="E76" s="4"/>
      <c r="F76" s="4"/>
      <c r="G76" s="7"/>
      <c r="H76" s="19"/>
      <c r="I76" s="7"/>
      <c r="J76" s="19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 outlineLevel="1" x14ac:dyDescent="0.25">
      <c r="A77" s="4"/>
      <c r="B77" s="4"/>
      <c r="C77" s="4"/>
      <c r="D77" s="4"/>
      <c r="E77" s="4" t="s">
        <v>67</v>
      </c>
      <c r="F77" s="4" t="s">
        <v>68</v>
      </c>
      <c r="G77" s="7">
        <v>25299.95</v>
      </c>
      <c r="H77" s="19"/>
      <c r="I77" s="7">
        <v>25000</v>
      </c>
      <c r="J77" s="19"/>
      <c r="K77" s="7">
        <v>30000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 x14ac:dyDescent="0.25">
      <c r="A78" s="12"/>
      <c r="B78" s="10" t="s">
        <v>36</v>
      </c>
      <c r="C78" s="10"/>
      <c r="D78" s="10"/>
      <c r="E78" s="10"/>
      <c r="F78" s="10"/>
      <c r="G78" s="32">
        <f>SUM(G77:G77)</f>
        <v>25299.95</v>
      </c>
      <c r="H78" s="23"/>
      <c r="I78" s="32">
        <f>SUM(I77:I77)</f>
        <v>25000</v>
      </c>
      <c r="J78" s="23"/>
      <c r="K78" s="32">
        <f>SUM(K77:K77)</f>
        <v>30000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11"/>
      <c r="B79" s="4" t="s">
        <v>37</v>
      </c>
      <c r="C79" s="4"/>
      <c r="D79" s="11"/>
      <c r="E79" s="11"/>
      <c r="F79" s="4"/>
      <c r="G79" s="7"/>
      <c r="H79" s="19"/>
      <c r="I79" s="7"/>
      <c r="J79" s="19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 x14ac:dyDescent="0.25">
      <c r="A80" s="11"/>
      <c r="B80" s="4"/>
      <c r="C80" s="4" t="s">
        <v>38</v>
      </c>
      <c r="D80" s="4"/>
      <c r="E80" s="4"/>
      <c r="F80" s="4"/>
      <c r="G80" s="24"/>
      <c r="H80" s="19"/>
      <c r="I80" s="24"/>
      <c r="J80" s="19"/>
      <c r="K80" s="24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 x14ac:dyDescent="0.25">
      <c r="A81" s="11"/>
      <c r="B81" s="4"/>
      <c r="C81" s="4"/>
      <c r="D81" s="4"/>
      <c r="E81" s="4" t="s">
        <v>133</v>
      </c>
      <c r="F81" s="4" t="s">
        <v>134</v>
      </c>
      <c r="G81" s="24">
        <v>3323.43</v>
      </c>
      <c r="H81" s="19"/>
      <c r="I81" s="24"/>
      <c r="J81" s="19"/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 x14ac:dyDescent="0.25">
      <c r="A82" s="11"/>
      <c r="B82" s="4"/>
      <c r="C82" s="4"/>
      <c r="D82" s="4"/>
      <c r="E82" s="4" t="s">
        <v>66</v>
      </c>
      <c r="F82" s="4" t="s">
        <v>130</v>
      </c>
      <c r="G82" s="24">
        <v>5000</v>
      </c>
      <c r="H82" s="19"/>
      <c r="I82" s="24"/>
      <c r="J82" s="19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 outlineLevel="1" thickBot="1" x14ac:dyDescent="0.3">
      <c r="A83" s="4"/>
      <c r="B83" s="4"/>
      <c r="C83" s="4"/>
      <c r="D83" s="4"/>
      <c r="E83" s="4" t="s">
        <v>66</v>
      </c>
      <c r="F83" s="4" t="s">
        <v>131</v>
      </c>
      <c r="G83" s="21">
        <v>5000</v>
      </c>
      <c r="H83" s="19"/>
      <c r="I83" s="21">
        <v>25000</v>
      </c>
      <c r="J83" s="19"/>
      <c r="K83" s="21">
        <v>30000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 thickTop="1" thickBot="1" x14ac:dyDescent="0.3">
      <c r="A84" s="10"/>
      <c r="B84" s="10" t="s">
        <v>39</v>
      </c>
      <c r="C84" s="10"/>
      <c r="D84" s="10"/>
      <c r="E84" s="10"/>
      <c r="F84" s="10"/>
      <c r="G84" s="35">
        <f>SUM(G80:G83)</f>
        <v>13323.43</v>
      </c>
      <c r="H84" s="23"/>
      <c r="I84" s="35">
        <f>SUM(I83:I83)</f>
        <v>25000</v>
      </c>
      <c r="J84" s="25">
        <f>SUM(J83:J83)</f>
        <v>0</v>
      </c>
      <c r="K84" s="35">
        <f>SUM(K83:K83)</f>
        <v>30000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10" t="s">
        <v>69</v>
      </c>
      <c r="B85" s="10"/>
      <c r="C85" s="10"/>
      <c r="D85" s="10"/>
      <c r="E85" s="10"/>
      <c r="F85" s="10"/>
      <c r="G85" s="27">
        <f>+G73+G78-G84</f>
        <v>1095.489999999987</v>
      </c>
      <c r="H85" s="2"/>
      <c r="I85" s="27">
        <f>+I73+I78-I84</f>
        <v>-4034.3300000000017</v>
      </c>
      <c r="J85" s="2"/>
      <c r="K85" s="27">
        <f>+K73+K78-K84</f>
        <v>-239.75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10"/>
      <c r="B86" s="10"/>
      <c r="C86" s="10"/>
      <c r="D86" s="10"/>
      <c r="E86" s="10"/>
      <c r="F86" s="10"/>
      <c r="G86" s="27"/>
      <c r="H86" s="2"/>
      <c r="I86" s="27"/>
      <c r="J86" s="2"/>
      <c r="K86" s="2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B87" s="37">
        <v>2</v>
      </c>
      <c r="C87" s="37" t="s">
        <v>120</v>
      </c>
    </row>
    <row r="88" spans="1:26" ht="15.75" customHeight="1" x14ac:dyDescent="0.25">
      <c r="B88" s="37">
        <v>1</v>
      </c>
      <c r="C88" s="37" t="s">
        <v>121</v>
      </c>
      <c r="F88" s="36"/>
    </row>
    <row r="89" spans="1:26" ht="15.75" customHeight="1" x14ac:dyDescent="0.25">
      <c r="B89" s="37">
        <v>3</v>
      </c>
      <c r="C89" s="37" t="s">
        <v>126</v>
      </c>
    </row>
    <row r="90" spans="1:26" ht="15.75" customHeight="1" x14ac:dyDescent="0.25">
      <c r="B90" s="37">
        <v>4</v>
      </c>
      <c r="C90" s="37" t="s">
        <v>127</v>
      </c>
    </row>
    <row r="91" spans="1:26" ht="15.75" customHeight="1" x14ac:dyDescent="0.25">
      <c r="B91" s="37">
        <v>5</v>
      </c>
      <c r="C91" s="37" t="s">
        <v>129</v>
      </c>
    </row>
    <row r="92" spans="1:26" ht="15.75" customHeight="1" x14ac:dyDescent="0.25"/>
    <row r="93" spans="1:26" ht="15.75" customHeight="1" x14ac:dyDescent="0.25"/>
    <row r="94" spans="1:26" ht="15.75" customHeight="1" x14ac:dyDescent="0.25"/>
    <row r="95" spans="1:26" ht="15.75" customHeight="1" x14ac:dyDescent="0.25"/>
    <row r="96" spans="1:2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</sheetData>
  <mergeCells count="5">
    <mergeCell ref="A1:K1"/>
    <mergeCell ref="A2:K2"/>
    <mergeCell ref="A3:K3"/>
    <mergeCell ref="D58:F58"/>
    <mergeCell ref="D70:F70"/>
  </mergeCells>
  <printOptions gridLines="1"/>
  <pageMargins left="0.25" right="0.25" top="0.75" bottom="0.75" header="0" footer="0"/>
  <pageSetup orientation="portrait" r:id="rId1"/>
  <ignoredErrors>
    <ignoredError sqref="E11:E17 E52:E57 E77 E61:E64 E81:E83 E33:E46 E68 E66:E67 E69 E9:E10 D35:D37 D44 D33 E47:E51 E6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8" ma:contentTypeDescription="Create a new document." ma:contentTypeScope="" ma:versionID="5faa04085f92c46175565ddc6682a119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5e327011c23e05e7d6a5553403a8424d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75D-1C3A-4AAF-98D0-3C9F2168C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BFC9B-BBAD-4269-9C61-82CFA2FA5A8D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89FA7F47-6745-47EB-A635-FCA03E0AE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 Spicer</cp:lastModifiedBy>
  <dcterms:created xsi:type="dcterms:W3CDTF">2020-12-31T00:00:31Z</dcterms:created>
  <dcterms:modified xsi:type="dcterms:W3CDTF">2024-02-01T20:38:10Z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